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ENTRA\CENOVÉ NABÍDKY\2021\8103\"/>
    </mc:Choice>
  </mc:AlternateContent>
  <xr:revisionPtr revIDLastSave="0" documentId="8_{A7376A6E-4E4A-4438-B85F-B6A0D1D86E3F}" xr6:coauthVersionLast="45" xr6:coauthVersionMax="45" xr10:uidLastSave="{00000000-0000-0000-0000-000000000000}"/>
  <bookViews>
    <workbookView xWindow="-120" yWindow="-120" windowWidth="19440" windowHeight="1468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List1!$A$1:$I$41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H24" i="2"/>
  <c r="H23" i="2"/>
  <c r="H22" i="2"/>
  <c r="H21" i="2"/>
  <c r="H19" i="2"/>
  <c r="H18" i="2"/>
  <c r="H17" i="2"/>
  <c r="H15" i="2"/>
  <c r="H14" i="2"/>
  <c r="H26" i="2" s="1"/>
  <c r="H13" i="2"/>
  <c r="H12" i="2"/>
  <c r="G21" i="1" l="1"/>
  <c r="G24" i="1" s="1"/>
  <c r="G26" i="1" l="1"/>
  <c r="G30" i="1" s="1"/>
  <c r="G31" i="1" s="1"/>
  <c r="G32" i="1" s="1"/>
</calcChain>
</file>

<file path=xl/sharedStrings.xml><?xml version="1.0" encoding="utf-8"?>
<sst xmlns="http://schemas.openxmlformats.org/spreadsheetml/2006/main" count="71" uniqueCount="58">
  <si>
    <t>cena celkem bez DPH</t>
  </si>
  <si>
    <t>položka</t>
  </si>
  <si>
    <t>jednotková cena</t>
  </si>
  <si>
    <t>jednotka</t>
  </si>
  <si>
    <t>množství</t>
  </si>
  <si>
    <t>Klient:</t>
  </si>
  <si>
    <t>Místo plnění:</t>
  </si>
  <si>
    <t>Předmět nabídky:</t>
  </si>
  <si>
    <t>Dodavatel:</t>
  </si>
  <si>
    <t>Nabídku vyhotovil:</t>
  </si>
  <si>
    <t>Požadovaný termín dokončení podle HD:</t>
  </si>
  <si>
    <t>Dokončení proběhlo dne:</t>
  </si>
  <si>
    <t>Cena celkem vč DPH</t>
  </si>
  <si>
    <t>CENA CELKEM bez DPH</t>
  </si>
  <si>
    <t>Číslo CN :</t>
  </si>
  <si>
    <t xml:space="preserve">soub. </t>
  </si>
  <si>
    <t>DPH 21%</t>
  </si>
  <si>
    <t>Požadavek klient:</t>
  </si>
  <si>
    <t>Nabídku schválil:</t>
  </si>
  <si>
    <t>CETIN a.s.</t>
  </si>
  <si>
    <t xml:space="preserve">Na Zatlance </t>
  </si>
  <si>
    <t>Praha 5</t>
  </si>
  <si>
    <t xml:space="preserve">Ing.Pacovský Jan </t>
  </si>
  <si>
    <t>M.Leška</t>
  </si>
  <si>
    <t>Poznamky: víkendové a práce v noci nejsou v dodávce.</t>
  </si>
  <si>
    <t>Š. Kozová</t>
  </si>
  <si>
    <t>CENTRA a.s.</t>
  </si>
  <si>
    <t>Českomoravská 2510/19</t>
  </si>
  <si>
    <t>19000, Praha 9</t>
  </si>
  <si>
    <t>pol</t>
  </si>
  <si>
    <t>8103 60120NAB2100043</t>
  </si>
  <si>
    <t>CETIN, Chotíkov</t>
  </si>
  <si>
    <t>V   Ústí n.L. 17.5.2021</t>
  </si>
  <si>
    <t>oprava netěsností po provedení DF testu</t>
  </si>
  <si>
    <t>detail cn (viz. List č.2)</t>
  </si>
  <si>
    <t>Cenová nabídka utěsnění před DFT TEST_PS2440, Chotíkov č.p. 338</t>
  </si>
  <si>
    <t>Položka</t>
  </si>
  <si>
    <t>MJ</t>
  </si>
  <si>
    <t>Množství</t>
  </si>
  <si>
    <t>Jednotková cena</t>
  </si>
  <si>
    <t>Celková cena</t>
  </si>
  <si>
    <t>Stavební práce</t>
  </si>
  <si>
    <t>M.č. 0.11 baterkárna</t>
  </si>
  <si>
    <t>Protipožární utěsnění prostupů ucpávkami např. INTUMEX</t>
  </si>
  <si>
    <t>m2</t>
  </si>
  <si>
    <t>Práce mimo ceník C 21M (průrazy, sekání, atd.)</t>
  </si>
  <si>
    <t>hod</t>
  </si>
  <si>
    <t>Lešení lehké pomocné kozové dílcové o výšce lešeňové podlahy do 2,5 m</t>
  </si>
  <si>
    <t>M.č. 1.13a,b sály technologie</t>
  </si>
  <si>
    <t>OSTATNÍ</t>
  </si>
  <si>
    <t>Drobný spojovací a pomocný materiál</t>
  </si>
  <si>
    <t>kus</t>
  </si>
  <si>
    <t>Spolupráce s investorem, funkční zkouška</t>
  </si>
  <si>
    <t>Doprava, 2x110km  obousměrně Praha - Chotíkov</t>
  </si>
  <si>
    <t>km</t>
  </si>
  <si>
    <t>Vyčištění budov bytové a občanské výstavby při výšce podlaží do 4 m</t>
  </si>
  <si>
    <t>Celkem bez DPH</t>
  </si>
  <si>
    <t>Režijní náklady (4 %)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</si>
</sst>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9" formatCode="#,##0.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4"/>
      <color rgb="FFFF0000"/>
      <name val="Calibri"/>
      <family val="2"/>
      <charset val="238"/>
      <scheme val="minor"/>
    </font>
    <font>
      <sz val="11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8"/>
      <name val="MS Sans Serif"/>
      <charset val="1"/>
    </font>
    <font>
      <sz val="11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 CE"/>
      <family val="2"/>
      <charset val="238"/>
    </font>
    <font>
      <b/>
      <i/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</cellStyleXfs>
  <cellXfs count="127">
    <xf numFmtId="0" fontId="0" fillId="0" borderId="0" xfId="0"/>
    <xf numFmtId="0" fontId="0" fillId="2" borderId="0" xfId="0" applyFill="1"/>
    <xf numFmtId="164" fontId="0" fillId="2" borderId="0" xfId="0" applyNumberFormat="1" applyFill="1" applyBorder="1"/>
    <xf numFmtId="0" fontId="0" fillId="2" borderId="0" xfId="0" applyFill="1" applyBorder="1"/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right"/>
    </xf>
    <xf numFmtId="14" fontId="0" fillId="2" borderId="0" xfId="0" applyNumberFormat="1" applyFont="1" applyFill="1" applyBorder="1" applyAlignment="1">
      <alignment horizontal="right"/>
    </xf>
    <xf numFmtId="0" fontId="4" fillId="2" borderId="0" xfId="1" applyFill="1" applyBorder="1" applyAlignment="1" applyProtection="1">
      <alignment horizontal="left"/>
    </xf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0" xfId="0" applyFill="1"/>
    <xf numFmtId="0" fontId="0" fillId="3" borderId="0" xfId="0" applyFill="1" applyBorder="1"/>
    <xf numFmtId="164" fontId="0" fillId="2" borderId="10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2" borderId="0" xfId="0" applyFont="1" applyFill="1" applyBorder="1"/>
    <xf numFmtId="164" fontId="0" fillId="2" borderId="1" xfId="0" applyNumberFormat="1" applyFill="1" applyBorder="1" applyAlignment="1">
      <alignment horizontal="justify" vertical="center" wrapText="1"/>
    </xf>
    <xf numFmtId="164" fontId="0" fillId="2" borderId="2" xfId="0" applyNumberFormat="1" applyFill="1" applyBorder="1" applyAlignment="1">
      <alignment horizontal="justify" vertical="center" wrapText="1"/>
    </xf>
    <xf numFmtId="14" fontId="0" fillId="2" borderId="0" xfId="0" applyNumberFormat="1" applyFill="1" applyBorder="1" applyAlignment="1">
      <alignment horizontal="right"/>
    </xf>
    <xf numFmtId="0" fontId="5" fillId="2" borderId="0" xfId="0" applyFont="1" applyFill="1" applyBorder="1"/>
    <xf numFmtId="0" fontId="6" fillId="2" borderId="0" xfId="0" applyFont="1" applyFill="1" applyBorder="1"/>
    <xf numFmtId="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14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vertical="top" wrapText="1"/>
    </xf>
    <xf numFmtId="4" fontId="0" fillId="4" borderId="3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right"/>
    </xf>
    <xf numFmtId="14" fontId="0" fillId="2" borderId="0" xfId="0" applyNumberFormat="1" applyFont="1" applyFill="1" applyBorder="1" applyAlignment="1">
      <alignment horizontal="right"/>
    </xf>
    <xf numFmtId="0" fontId="0" fillId="3" borderId="0" xfId="0" applyFill="1"/>
    <xf numFmtId="164" fontId="0" fillId="2" borderId="10" xfId="0" applyNumberForma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8" fillId="0" borderId="0" xfId="0" applyFont="1"/>
    <xf numFmtId="164" fontId="8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5" borderId="0" xfId="0" applyFill="1" applyAlignment="1">
      <alignment horizontal="right"/>
    </xf>
    <xf numFmtId="0" fontId="4" fillId="0" borderId="0" xfId="1" applyAlignment="1" applyProtection="1">
      <alignment vertical="center"/>
    </xf>
    <xf numFmtId="0" fontId="7" fillId="2" borderId="0" xfId="0" applyFont="1" applyFill="1" applyBorder="1"/>
    <xf numFmtId="0" fontId="0" fillId="2" borderId="0" xfId="0" applyFill="1" applyBorder="1"/>
    <xf numFmtId="9" fontId="0" fillId="2" borderId="0" xfId="0" applyNumberFormat="1" applyFill="1" applyBorder="1"/>
    <xf numFmtId="0" fontId="0" fillId="6" borderId="16" xfId="0" applyFill="1" applyBorder="1"/>
    <xf numFmtId="164" fontId="1" fillId="6" borderId="12" xfId="0" applyNumberFormat="1" applyFont="1" applyFill="1" applyBorder="1" applyAlignment="1">
      <alignment horizontal="center" vertical="center"/>
    </xf>
    <xf numFmtId="164" fontId="1" fillId="6" borderId="13" xfId="0" applyNumberFormat="1" applyFont="1" applyFill="1" applyBorder="1" applyAlignment="1">
      <alignment horizontal="center" vertical="center"/>
    </xf>
    <xf numFmtId="0" fontId="0" fillId="6" borderId="0" xfId="0" applyFill="1" applyBorder="1"/>
    <xf numFmtId="0" fontId="0" fillId="4" borderId="0" xfId="0" applyFill="1" applyBorder="1"/>
    <xf numFmtId="0" fontId="11" fillId="4" borderId="0" xfId="0" applyFont="1" applyFill="1" applyBorder="1"/>
    <xf numFmtId="0" fontId="0" fillId="4" borderId="0" xfId="0" applyFill="1"/>
    <xf numFmtId="0" fontId="0" fillId="6" borderId="15" xfId="0" applyFill="1" applyBorder="1"/>
    <xf numFmtId="164" fontId="2" fillId="6" borderId="6" xfId="0" applyNumberFormat="1" applyFont="1" applyFill="1" applyBorder="1" applyAlignment="1">
      <alignment horizontal="left" vertical="center"/>
    </xf>
    <xf numFmtId="164" fontId="0" fillId="6" borderId="6" xfId="0" applyNumberFormat="1" applyFill="1" applyBorder="1"/>
    <xf numFmtId="164" fontId="0" fillId="6" borderId="6" xfId="0" applyNumberForma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/>
    <xf numFmtId="49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9" fontId="0" fillId="2" borderId="0" xfId="0" applyNumberFormat="1" applyFill="1"/>
    <xf numFmtId="49" fontId="13" fillId="2" borderId="19" xfId="0" applyNumberFormat="1" applyFont="1" applyFill="1" applyBorder="1" applyAlignment="1" applyProtection="1">
      <alignment horizontal="left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49" fontId="13" fillId="2" borderId="20" xfId="0" applyNumberFormat="1" applyFont="1" applyFill="1" applyBorder="1" applyAlignment="1" applyProtection="1">
      <alignment horizontal="left"/>
      <protection locked="0"/>
    </xf>
    <xf numFmtId="4" fontId="16" fillId="0" borderId="21" xfId="0" applyNumberFormat="1" applyFont="1" applyBorder="1" applyAlignment="1">
      <alignment horizontal="right"/>
    </xf>
    <xf numFmtId="4" fontId="15" fillId="0" borderId="21" xfId="0" applyNumberFormat="1" applyFont="1" applyBorder="1" applyAlignment="1">
      <alignment horizontal="right" vertical="center"/>
    </xf>
    <xf numFmtId="4" fontId="17" fillId="0" borderId="0" xfId="0" applyNumberFormat="1" applyFont="1" applyBorder="1" applyAlignment="1"/>
    <xf numFmtId="4" fontId="17" fillId="0" borderId="0" xfId="0" applyNumberFormat="1" applyFont="1" applyBorder="1" applyAlignment="1">
      <alignment vertical="center"/>
    </xf>
    <xf numFmtId="0" fontId="20" fillId="0" borderId="0" xfId="0" applyFont="1"/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22" xfId="4" applyFont="1" applyFill="1" applyBorder="1" applyAlignment="1" applyProtection="1">
      <alignment horizontal="center" vertical="center" wrapText="1"/>
    </xf>
    <xf numFmtId="49" fontId="25" fillId="0" borderId="22" xfId="0" applyNumberFormat="1" applyFont="1" applyFill="1" applyBorder="1" applyAlignment="1">
      <alignment horizontal="left" vertical="center" wrapText="1" shrinkToFit="1"/>
    </xf>
    <xf numFmtId="49" fontId="26" fillId="0" borderId="22" xfId="0" applyNumberFormat="1" applyFont="1" applyFill="1" applyBorder="1" applyAlignment="1">
      <alignment horizontal="center" vertical="center"/>
    </xf>
    <xf numFmtId="1" fontId="26" fillId="0" borderId="22" xfId="0" applyNumberFormat="1" applyFont="1" applyFill="1" applyBorder="1" applyAlignment="1">
      <alignment horizontal="center" vertical="center"/>
    </xf>
    <xf numFmtId="1" fontId="26" fillId="0" borderId="22" xfId="0" applyNumberFormat="1" applyFont="1" applyFill="1" applyBorder="1" applyAlignment="1" applyProtection="1">
      <alignment horizontal="center" vertical="center"/>
      <protection locked="0"/>
    </xf>
    <xf numFmtId="4" fontId="27" fillId="0" borderId="22" xfId="0" applyNumberFormat="1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wrapText="1"/>
    </xf>
    <xf numFmtId="0" fontId="21" fillId="0" borderId="22" xfId="0" applyFont="1" applyFill="1" applyBorder="1" applyAlignment="1">
      <alignment horizontal="center" wrapText="1"/>
    </xf>
    <xf numFmtId="4" fontId="21" fillId="0" borderId="22" xfId="0" applyNumberFormat="1" applyFont="1" applyFill="1" applyBorder="1" applyAlignment="1">
      <alignment horizontal="right"/>
    </xf>
    <xf numFmtId="4" fontId="21" fillId="0" borderId="22" xfId="0" applyNumberFormat="1" applyFont="1" applyFill="1" applyBorder="1" applyAlignment="1">
      <alignment wrapText="1"/>
    </xf>
    <xf numFmtId="0" fontId="21" fillId="0" borderId="22" xfId="0" applyFont="1" applyFill="1" applyBorder="1" applyAlignment="1" applyProtection="1">
      <alignment vertical="center" wrapText="1"/>
      <protection locked="0"/>
    </xf>
    <xf numFmtId="0" fontId="21" fillId="0" borderId="22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horizontal="center" wrapText="1"/>
    </xf>
    <xf numFmtId="0" fontId="28" fillId="0" borderId="23" xfId="0" applyFont="1" applyFill="1" applyBorder="1" applyAlignment="1">
      <alignment horizontal="right" wrapText="1"/>
    </xf>
    <xf numFmtId="4" fontId="28" fillId="0" borderId="23" xfId="0" applyNumberFormat="1" applyFont="1" applyFill="1" applyBorder="1" applyAlignment="1">
      <alignment wrapText="1"/>
    </xf>
    <xf numFmtId="4" fontId="28" fillId="0" borderId="24" xfId="0" applyNumberFormat="1" applyFont="1" applyFill="1" applyBorder="1" applyAlignment="1">
      <alignment wrapText="1"/>
    </xf>
    <xf numFmtId="0" fontId="19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49" fontId="27" fillId="0" borderId="25" xfId="0" applyNumberFormat="1" applyFont="1" applyFill="1" applyBorder="1" applyAlignment="1">
      <alignment horizontal="left" vertical="center" wrapText="1" shrinkToFit="1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169" fontId="19" fillId="0" borderId="25" xfId="0" applyNumberFormat="1" applyFont="1" applyFill="1" applyBorder="1" applyAlignment="1" applyProtection="1">
      <alignment vertical="center"/>
      <protection locked="0"/>
    </xf>
    <xf numFmtId="4" fontId="19" fillId="0" borderId="25" xfId="0" applyNumberFormat="1" applyFont="1" applyFill="1" applyBorder="1" applyAlignment="1" applyProtection="1">
      <alignment vertical="center"/>
      <protection locked="0"/>
    </xf>
    <xf numFmtId="0" fontId="22" fillId="5" borderId="26" xfId="4" applyFont="1" applyFill="1" applyBorder="1" applyAlignment="1" applyProtection="1">
      <alignment horizontal="left" vertical="center"/>
    </xf>
    <xf numFmtId="0" fontId="22" fillId="5" borderId="27" xfId="4" applyFont="1" applyFill="1" applyBorder="1" applyAlignment="1" applyProtection="1">
      <alignment horizontal="center" vertical="center"/>
    </xf>
    <xf numFmtId="0" fontId="22" fillId="5" borderId="27" xfId="4" applyFont="1" applyFill="1" applyBorder="1" applyAlignment="1" applyProtection="1">
      <alignment horizontal="left" vertical="center"/>
    </xf>
    <xf numFmtId="4" fontId="22" fillId="5" borderId="28" xfId="4" applyNumberFormat="1" applyFont="1" applyFill="1" applyBorder="1" applyAlignment="1" applyProtection="1">
      <alignment horizontal="right" vertical="center"/>
    </xf>
    <xf numFmtId="0" fontId="22" fillId="5" borderId="22" xfId="4" applyFont="1" applyFill="1" applyBorder="1" applyAlignment="1" applyProtection="1">
      <alignment horizontal="center" vertical="center"/>
    </xf>
    <xf numFmtId="0" fontId="23" fillId="5" borderId="22" xfId="4" applyFont="1" applyFill="1" applyBorder="1" applyAlignment="1" applyProtection="1">
      <alignment horizontal="center" wrapText="1"/>
    </xf>
    <xf numFmtId="0" fontId="24" fillId="5" borderId="22" xfId="4" applyFont="1" applyFill="1" applyBorder="1" applyAlignment="1" applyProtection="1">
      <alignment horizontal="center" vertical="center" wrapText="1"/>
    </xf>
  </cellXfs>
  <cellStyles count="7">
    <cellStyle name="Hypertextový odkaz" xfId="1" builtinId="8"/>
    <cellStyle name="Hypertextový odkaz 2" xfId="3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Normální 4" xfId="5" xr:uid="{00000000-0005-0000-0000-000005000000}"/>
    <cellStyle name="Normální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104775</xdr:rowOff>
    </xdr:from>
    <xdr:to>
      <xdr:col>4</xdr:col>
      <xdr:colOff>333375</xdr:colOff>
      <xdr:row>6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409575"/>
          <a:ext cx="4067175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1676400</xdr:colOff>
      <xdr:row>2</xdr:row>
      <xdr:rowOff>180976</xdr:rowOff>
    </xdr:from>
    <xdr:to>
      <xdr:col>6</xdr:col>
      <xdr:colOff>1514475</xdr:colOff>
      <xdr:row>4</xdr:row>
      <xdr:rowOff>391084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A5D8BDF-C9FF-4BD6-994E-779F86D8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485776"/>
          <a:ext cx="2943225" cy="591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M41"/>
  <sheetViews>
    <sheetView tabSelected="1" view="pageBreakPreview" topLeftCell="A16" zoomScaleNormal="100" zoomScaleSheetLayoutView="100" workbookViewId="0">
      <selection activeCell="D17" sqref="D17"/>
    </sheetView>
  </sheetViews>
  <sheetFormatPr defaultRowHeight="15" x14ac:dyDescent="0.25"/>
  <cols>
    <col min="1" max="2" width="1.85546875" style="21" customWidth="1"/>
    <col min="3" max="3" width="40" style="21" customWidth="1"/>
    <col min="4" max="4" width="17.5703125" style="21" customWidth="1"/>
    <col min="5" max="5" width="28.7109375" style="21" customWidth="1"/>
    <col min="6" max="6" width="17.85546875" style="21" customWidth="1"/>
    <col min="7" max="7" width="26.28515625" style="21" customWidth="1"/>
    <col min="8" max="8" width="1.85546875" style="21" customWidth="1"/>
    <col min="9" max="9" width="1.42578125" style="21" customWidth="1"/>
    <col min="10" max="10" width="9.140625" style="21" customWidth="1"/>
    <col min="11" max="11" width="0.140625" style="21" customWidth="1"/>
    <col min="12" max="12" width="2.28515625" style="21" customWidth="1"/>
    <col min="13" max="13" width="9.140625" style="21" hidden="1" customWidth="1"/>
    <col min="14" max="16384" width="9.140625" style="21"/>
  </cols>
  <sheetData>
    <row r="1" spans="1:10" ht="15.75" thickTop="1" x14ac:dyDescent="0.25">
      <c r="A1" s="9"/>
      <c r="B1" s="10"/>
      <c r="C1" s="10"/>
      <c r="D1" s="10"/>
      <c r="E1" s="10"/>
      <c r="F1" s="10"/>
      <c r="G1" s="10"/>
      <c r="H1" s="10"/>
      <c r="I1" s="11"/>
    </row>
    <row r="2" spans="1:10" ht="8.25" customHeight="1" x14ac:dyDescent="0.25">
      <c r="A2" s="12"/>
      <c r="B2" s="68"/>
      <c r="C2" s="68"/>
      <c r="D2" s="68"/>
      <c r="E2" s="68"/>
      <c r="F2" s="68"/>
      <c r="G2" s="68"/>
      <c r="H2" s="68"/>
      <c r="I2" s="13"/>
    </row>
    <row r="3" spans="1:10" x14ac:dyDescent="0.25">
      <c r="A3" s="12"/>
      <c r="B3" s="68"/>
      <c r="C3" s="69"/>
      <c r="D3" s="69"/>
      <c r="E3" s="69"/>
      <c r="F3" s="69"/>
      <c r="G3" s="69"/>
      <c r="H3" s="68"/>
      <c r="I3" s="13"/>
    </row>
    <row r="4" spans="1:10" x14ac:dyDescent="0.25">
      <c r="A4" s="12"/>
      <c r="B4" s="68"/>
      <c r="C4" s="69"/>
      <c r="D4" s="69"/>
      <c r="E4" s="69"/>
      <c r="F4" s="69"/>
      <c r="G4" s="69"/>
      <c r="H4" s="68"/>
      <c r="I4" s="13"/>
    </row>
    <row r="5" spans="1:10" ht="31.5" x14ac:dyDescent="0.5">
      <c r="A5" s="12"/>
      <c r="B5" s="68"/>
      <c r="C5" s="70"/>
      <c r="D5" s="69"/>
      <c r="E5" s="69"/>
      <c r="F5" s="69"/>
      <c r="G5" s="71"/>
      <c r="H5" s="68"/>
      <c r="I5" s="13"/>
      <c r="J5"/>
    </row>
    <row r="6" spans="1:10" ht="18.75" customHeight="1" x14ac:dyDescent="0.25">
      <c r="A6" s="12"/>
      <c r="B6" s="68"/>
      <c r="C6" s="69"/>
      <c r="D6" s="69"/>
      <c r="E6"/>
      <c r="F6" s="69"/>
      <c r="G6" s="69"/>
      <c r="H6" s="68"/>
      <c r="I6" s="13"/>
      <c r="J6"/>
    </row>
    <row r="7" spans="1:10" x14ac:dyDescent="0.25">
      <c r="A7" s="12"/>
      <c r="B7" s="68"/>
      <c r="C7" s="69"/>
      <c r="D7" s="69"/>
      <c r="E7" s="69"/>
      <c r="F7" s="69"/>
      <c r="G7" s="69"/>
      <c r="H7" s="68"/>
      <c r="I7" s="13"/>
      <c r="J7" s="61"/>
    </row>
    <row r="8" spans="1:10" ht="9" customHeight="1" x14ac:dyDescent="0.25">
      <c r="A8" s="12"/>
      <c r="B8" s="68"/>
      <c r="C8" s="68"/>
      <c r="D8" s="68"/>
      <c r="E8" s="68"/>
      <c r="F8" s="68"/>
      <c r="G8" s="68"/>
      <c r="H8" s="68"/>
      <c r="I8" s="13"/>
    </row>
    <row r="9" spans="1:10" x14ac:dyDescent="0.25">
      <c r="A9" s="12"/>
      <c r="B9" s="3"/>
      <c r="C9" s="3"/>
      <c r="D9" s="3"/>
      <c r="E9" s="3"/>
      <c r="F9" s="3"/>
      <c r="G9" s="3"/>
      <c r="H9" s="3"/>
      <c r="I9" s="13"/>
    </row>
    <row r="10" spans="1:10" x14ac:dyDescent="0.25">
      <c r="A10" s="12"/>
      <c r="B10" s="3"/>
      <c r="C10" s="3"/>
      <c r="D10" s="3"/>
      <c r="E10" s="3"/>
      <c r="F10" s="3"/>
      <c r="G10" s="3"/>
      <c r="H10" s="3"/>
      <c r="I10" s="13"/>
    </row>
    <row r="11" spans="1:10" x14ac:dyDescent="0.25">
      <c r="A11" s="12"/>
      <c r="B11" s="3"/>
      <c r="C11" s="14" t="s">
        <v>5</v>
      </c>
      <c r="D11" s="62" t="s">
        <v>19</v>
      </c>
      <c r="E11" s="29"/>
      <c r="F11" s="15"/>
      <c r="G11" s="38" t="s">
        <v>32</v>
      </c>
      <c r="H11" s="16"/>
      <c r="I11" s="13"/>
    </row>
    <row r="12" spans="1:10" s="52" customFormat="1" x14ac:dyDescent="0.25">
      <c r="A12" s="47"/>
      <c r="B12" s="45"/>
      <c r="C12" s="49" t="s">
        <v>17</v>
      </c>
      <c r="D12" s="56" t="s">
        <v>25</v>
      </c>
      <c r="E12" s="55"/>
      <c r="F12" s="50"/>
      <c r="G12" s="38"/>
      <c r="H12" s="51"/>
      <c r="I12" s="48"/>
    </row>
    <row r="13" spans="1:10" x14ac:dyDescent="0.25">
      <c r="A13" s="12"/>
      <c r="B13" s="3"/>
      <c r="C13" s="14" t="s">
        <v>6</v>
      </c>
      <c r="D13" s="37" t="s">
        <v>31</v>
      </c>
      <c r="E13" s="30"/>
      <c r="F13" s="3"/>
      <c r="G13" s="28"/>
      <c r="H13" s="16"/>
      <c r="I13" s="13"/>
      <c r="J13" s="58"/>
    </row>
    <row r="14" spans="1:10" x14ac:dyDescent="0.25">
      <c r="A14" s="12"/>
      <c r="B14" s="3"/>
      <c r="C14" s="14" t="s">
        <v>7</v>
      </c>
      <c r="D14" s="88" t="s">
        <v>33</v>
      </c>
      <c r="E14" s="89"/>
      <c r="F14" s="89"/>
      <c r="G14" s="90"/>
      <c r="H14" s="3"/>
      <c r="I14" s="13"/>
      <c r="J14" s="58"/>
    </row>
    <row r="15" spans="1:10" x14ac:dyDescent="0.25">
      <c r="A15" s="12"/>
      <c r="B15" s="3"/>
      <c r="C15" s="14" t="s">
        <v>10</v>
      </c>
      <c r="D15" s="39"/>
      <c r="E15" s="29"/>
      <c r="F15" s="3"/>
      <c r="G15" s="3"/>
      <c r="H15" s="3"/>
      <c r="I15" s="13"/>
      <c r="J15" s="58"/>
    </row>
    <row r="16" spans="1:10" x14ac:dyDescent="0.25">
      <c r="A16" s="12"/>
      <c r="B16" s="3"/>
      <c r="C16" s="14" t="s">
        <v>11</v>
      </c>
      <c r="D16" s="44"/>
      <c r="E16" s="29"/>
      <c r="F16" s="3"/>
      <c r="G16" s="3"/>
      <c r="H16" s="3"/>
      <c r="I16" s="13"/>
      <c r="J16" s="58"/>
    </row>
    <row r="17" spans="1:10" x14ac:dyDescent="0.25">
      <c r="A17" s="12"/>
      <c r="B17" s="3"/>
      <c r="C17" s="14" t="s">
        <v>14</v>
      </c>
      <c r="D17" s="80" t="s">
        <v>30</v>
      </c>
      <c r="E17" s="79"/>
      <c r="F17" s="3"/>
      <c r="G17" s="3"/>
      <c r="H17" s="3"/>
      <c r="I17" s="13"/>
      <c r="J17" s="58"/>
    </row>
    <row r="18" spans="1:10" ht="13.5" customHeight="1" thickBot="1" x14ac:dyDescent="0.3">
      <c r="A18" s="12"/>
      <c r="B18" s="3"/>
      <c r="C18" s="3"/>
      <c r="D18" s="3"/>
      <c r="E18" s="3"/>
      <c r="F18" s="3"/>
      <c r="G18" s="3"/>
      <c r="H18" s="3"/>
      <c r="I18" s="13"/>
      <c r="J18" s="58"/>
    </row>
    <row r="19" spans="1:10" ht="18.95" customHeight="1" thickTop="1" thickBot="1" x14ac:dyDescent="0.3">
      <c r="A19" s="12"/>
      <c r="B19" s="65"/>
      <c r="C19" s="66" t="s">
        <v>1</v>
      </c>
      <c r="D19" s="66" t="s">
        <v>3</v>
      </c>
      <c r="E19" s="66" t="s">
        <v>4</v>
      </c>
      <c r="F19" s="66" t="s">
        <v>2</v>
      </c>
      <c r="G19" s="66" t="s">
        <v>0</v>
      </c>
      <c r="H19" s="67"/>
      <c r="I19" s="13"/>
      <c r="J19" s="60"/>
    </row>
    <row r="20" spans="1:10" s="52" customFormat="1" ht="32.25" customHeight="1" x14ac:dyDescent="0.25">
      <c r="A20" s="47"/>
      <c r="B20" s="47"/>
      <c r="C20" s="88"/>
      <c r="D20" s="89"/>
      <c r="E20" s="89"/>
      <c r="F20" s="90"/>
      <c r="G20" s="78"/>
      <c r="H20" s="53"/>
      <c r="I20" s="48"/>
      <c r="J20" s="58"/>
    </row>
    <row r="21" spans="1:10" s="52" customFormat="1" ht="36" customHeight="1" x14ac:dyDescent="0.25">
      <c r="A21" s="47"/>
      <c r="B21" s="47"/>
      <c r="C21" s="96" t="s">
        <v>34</v>
      </c>
      <c r="D21" s="81" t="s">
        <v>29</v>
      </c>
      <c r="E21" s="82">
        <v>1</v>
      </c>
      <c r="F21" s="82">
        <v>35051</v>
      </c>
      <c r="G21" s="78">
        <f t="shared" ref="G21" si="0">PRODUCT(E21,F21)</f>
        <v>35051</v>
      </c>
      <c r="H21" s="53"/>
      <c r="I21" s="48"/>
      <c r="J21" s="58"/>
    </row>
    <row r="22" spans="1:10" s="52" customFormat="1" ht="27.75" customHeight="1" x14ac:dyDescent="0.25">
      <c r="A22" s="47"/>
      <c r="B22" s="47"/>
      <c r="C22" s="86"/>
      <c r="D22" s="81"/>
      <c r="E22" s="82"/>
      <c r="F22" s="82"/>
      <c r="G22" s="78"/>
      <c r="H22" s="53"/>
      <c r="I22" s="48"/>
      <c r="J22" s="58"/>
    </row>
    <row r="23" spans="1:10" s="52" customFormat="1" ht="32.25" customHeight="1" x14ac:dyDescent="0.25">
      <c r="A23" s="47"/>
      <c r="B23" s="47"/>
      <c r="C23"/>
      <c r="D23" s="81"/>
      <c r="E23" s="82"/>
      <c r="F23" s="82"/>
      <c r="G23" s="78"/>
      <c r="H23" s="53"/>
      <c r="I23" s="48"/>
      <c r="J23" s="58"/>
    </row>
    <row r="24" spans="1:10" s="52" customFormat="1" ht="32.25" customHeight="1" x14ac:dyDescent="0.25">
      <c r="A24" s="47"/>
      <c r="B24" s="47"/>
      <c r="C24" s="83"/>
      <c r="D24" s="81"/>
      <c r="E24" s="82"/>
      <c r="F24" s="82"/>
      <c r="G24" s="57">
        <f>SUM(G21:G23)</f>
        <v>35051</v>
      </c>
      <c r="H24" s="53"/>
      <c r="I24" s="48"/>
      <c r="J24" s="58"/>
    </row>
    <row r="25" spans="1:10" ht="18.95" customHeight="1" x14ac:dyDescent="0.25">
      <c r="A25" s="12"/>
      <c r="B25" s="12"/>
      <c r="C25" s="26"/>
      <c r="D25" s="46"/>
      <c r="E25" s="31"/>
      <c r="F25" s="32"/>
      <c r="G25" s="32"/>
      <c r="H25" s="23"/>
      <c r="I25" s="13"/>
      <c r="J25" s="58"/>
    </row>
    <row r="26" spans="1:10" ht="18.95" customHeight="1" x14ac:dyDescent="0.25">
      <c r="A26" s="12"/>
      <c r="B26" s="12"/>
      <c r="C26" s="40" t="s">
        <v>57</v>
      </c>
      <c r="D26" s="46" t="s">
        <v>15</v>
      </c>
      <c r="E26" s="31"/>
      <c r="F26" s="32">
        <f>ROUNDDOWN((G24)*0.04,-1)</f>
        <v>1400</v>
      </c>
      <c r="G26" s="32">
        <f>PRODUCT(E26,F26)</f>
        <v>1400</v>
      </c>
      <c r="H26" s="23"/>
      <c r="I26" s="13"/>
      <c r="J26" s="58"/>
    </row>
    <row r="27" spans="1:10" ht="18.95" customHeight="1" x14ac:dyDescent="0.25">
      <c r="A27" s="12"/>
      <c r="B27" s="12"/>
      <c r="C27" s="41"/>
      <c r="D27" s="46"/>
      <c r="E27" s="31"/>
      <c r="F27" s="32"/>
      <c r="G27" s="32"/>
      <c r="H27" s="23"/>
      <c r="I27" s="13"/>
      <c r="J27" s="58"/>
    </row>
    <row r="28" spans="1:10" ht="18.95" customHeight="1" thickBot="1" x14ac:dyDescent="0.3">
      <c r="A28" s="12"/>
      <c r="B28" s="18"/>
      <c r="C28" s="27"/>
      <c r="D28" s="4"/>
      <c r="E28" s="33"/>
      <c r="F28" s="34"/>
      <c r="G28" s="34"/>
      <c r="H28" s="8"/>
      <c r="I28" s="13"/>
      <c r="J28" s="58"/>
    </row>
    <row r="29" spans="1:10" s="22" customFormat="1" ht="16.5" thickTop="1" thickBot="1" x14ac:dyDescent="0.3">
      <c r="A29" s="12"/>
      <c r="B29" s="3"/>
      <c r="C29" s="2" t="s">
        <v>24</v>
      </c>
      <c r="D29" s="2"/>
      <c r="E29" s="2"/>
      <c r="F29" s="2"/>
      <c r="G29" s="2"/>
      <c r="H29" s="2"/>
      <c r="I29" s="13"/>
      <c r="J29" s="59"/>
    </row>
    <row r="30" spans="1:10" ht="27.75" customHeight="1" thickTop="1" thickBot="1" x14ac:dyDescent="0.3">
      <c r="A30" s="12"/>
      <c r="B30" s="72"/>
      <c r="C30" s="73" t="s">
        <v>13</v>
      </c>
      <c r="D30" s="74"/>
      <c r="E30" s="74"/>
      <c r="F30" s="75"/>
      <c r="G30" s="76">
        <f>SUM(G24:G27)</f>
        <v>36451</v>
      </c>
      <c r="H30" s="77"/>
      <c r="I30" s="13"/>
      <c r="J30" s="58"/>
    </row>
    <row r="31" spans="1:10" ht="16.5" customHeight="1" thickTop="1" x14ac:dyDescent="0.25">
      <c r="A31" s="12"/>
      <c r="B31" s="12"/>
      <c r="C31" s="54" t="s">
        <v>16</v>
      </c>
      <c r="D31" s="5"/>
      <c r="E31" s="42"/>
      <c r="F31" s="43"/>
      <c r="G31" s="32">
        <f>G30*21%</f>
        <v>7654.71</v>
      </c>
      <c r="H31" s="23"/>
      <c r="I31" s="13"/>
      <c r="J31" s="58"/>
    </row>
    <row r="32" spans="1:10" ht="15.75" customHeight="1" thickBot="1" x14ac:dyDescent="0.3">
      <c r="A32" s="12"/>
      <c r="B32" s="18"/>
      <c r="C32" s="24" t="s">
        <v>12</v>
      </c>
      <c r="D32" s="6"/>
      <c r="E32" s="6"/>
      <c r="F32" s="7"/>
      <c r="G32" s="7">
        <f>SUM(G30:G31)</f>
        <v>44105.71</v>
      </c>
      <c r="H32" s="8"/>
      <c r="I32" s="13"/>
      <c r="J32" s="58"/>
    </row>
    <row r="33" spans="1:10" ht="15.75" thickTop="1" x14ac:dyDescent="0.25">
      <c r="A33" s="12"/>
      <c r="B33" s="3"/>
      <c r="C33" s="63"/>
      <c r="D33" s="3"/>
      <c r="E33" s="3"/>
      <c r="F33" s="3"/>
      <c r="G33" s="3"/>
      <c r="H33" s="3"/>
      <c r="I33" s="13"/>
      <c r="J33" s="58"/>
    </row>
    <row r="34" spans="1:10" x14ac:dyDescent="0.25">
      <c r="A34" s="12"/>
      <c r="B34" s="3"/>
      <c r="C34" s="63"/>
      <c r="D34" s="3"/>
      <c r="E34" s="3"/>
      <c r="F34" s="3"/>
      <c r="G34" s="3"/>
      <c r="H34" s="3"/>
      <c r="I34" s="13"/>
      <c r="J34" s="58"/>
    </row>
    <row r="35" spans="1:10" x14ac:dyDescent="0.25">
      <c r="A35" s="12"/>
      <c r="B35" s="3"/>
      <c r="C35" s="25" t="s">
        <v>5</v>
      </c>
      <c r="D35" s="25" t="s">
        <v>8</v>
      </c>
      <c r="E35" s="25" t="s">
        <v>9</v>
      </c>
      <c r="F35" s="25" t="s">
        <v>18</v>
      </c>
      <c r="G35" s="25"/>
      <c r="H35" s="1"/>
      <c r="I35" s="13"/>
      <c r="J35" s="58"/>
    </row>
    <row r="36" spans="1:10" x14ac:dyDescent="0.25">
      <c r="A36" s="12"/>
      <c r="B36" s="3"/>
      <c r="C36" s="1" t="s">
        <v>19</v>
      </c>
      <c r="D36" s="45" t="s">
        <v>26</v>
      </c>
      <c r="E36" s="35" t="s">
        <v>23</v>
      </c>
      <c r="F36" s="35" t="s">
        <v>22</v>
      </c>
      <c r="G36" s="35"/>
      <c r="H36" s="1"/>
      <c r="I36" s="13"/>
      <c r="J36" s="58"/>
    </row>
    <row r="37" spans="1:10" x14ac:dyDescent="0.25">
      <c r="A37" s="12"/>
      <c r="B37" s="3"/>
      <c r="C37" s="1" t="s">
        <v>27</v>
      </c>
      <c r="D37" s="45" t="s">
        <v>20</v>
      </c>
      <c r="E37" s="36">
        <v>724607438</v>
      </c>
      <c r="F37" s="36"/>
      <c r="G37" s="36"/>
      <c r="H37" s="1"/>
      <c r="I37" s="13"/>
      <c r="J37" s="58"/>
    </row>
    <row r="38" spans="1:10" x14ac:dyDescent="0.25">
      <c r="A38" s="12"/>
      <c r="B38" s="3"/>
      <c r="C38" s="87" t="s">
        <v>28</v>
      </c>
      <c r="D38" s="45" t="s">
        <v>21</v>
      </c>
      <c r="E38" s="17"/>
      <c r="F38" s="17"/>
      <c r="G38" s="17"/>
      <c r="H38" s="1"/>
      <c r="I38" s="13"/>
      <c r="J38" s="58"/>
    </row>
    <row r="39" spans="1:10" x14ac:dyDescent="0.25">
      <c r="A39" s="12"/>
      <c r="B39" s="3"/>
      <c r="C39" s="64"/>
      <c r="D39" s="3"/>
      <c r="E39" s="17"/>
      <c r="F39" s="3"/>
      <c r="G39" s="1"/>
      <c r="H39" s="1"/>
      <c r="I39" s="13"/>
      <c r="J39" s="58"/>
    </row>
    <row r="40" spans="1:10" ht="15.75" thickBot="1" x14ac:dyDescent="0.3">
      <c r="A40" s="18"/>
      <c r="B40" s="19"/>
      <c r="C40" s="19"/>
      <c r="D40" s="19"/>
      <c r="E40" s="19"/>
      <c r="F40" s="19"/>
      <c r="G40" s="19"/>
      <c r="H40" s="19"/>
      <c r="I40" s="20"/>
      <c r="J40" s="58"/>
    </row>
    <row r="41" spans="1:10" ht="15.75" thickTop="1" x14ac:dyDescent="0.25">
      <c r="C41" s="52"/>
      <c r="J41" s="58"/>
    </row>
  </sheetData>
  <mergeCells count="2">
    <mergeCell ref="D14:G14"/>
    <mergeCell ref="C20:F20"/>
  </mergeCells>
  <phoneticPr fontId="0" type="noConversion"/>
  <pageMargins left="0.7" right="0.7" top="0.78740157499999996" bottom="0.78740157499999996" header="0.3" footer="0.3"/>
  <pageSetup paperSize="9" scale="63" orientation="portrait" r:id="rId1"/>
  <headerFooter>
    <oddHeader>&amp;R&amp;"Calibri"&amp;10&amp;K000000Company INTERNAL&amp;1#</oddHead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B2:P27"/>
  <sheetViews>
    <sheetView workbookViewId="0">
      <selection activeCell="D13" sqref="D13"/>
    </sheetView>
  </sheetViews>
  <sheetFormatPr defaultRowHeight="15" x14ac:dyDescent="0.25"/>
  <cols>
    <col min="1" max="1" width="7.28515625" customWidth="1"/>
    <col min="2" max="2" width="1.42578125" hidden="1" customWidth="1"/>
    <col min="3" max="3" width="3.85546875" customWidth="1"/>
    <col min="4" max="4" width="44.140625" customWidth="1"/>
    <col min="5" max="5" width="18.140625" customWidth="1"/>
    <col min="6" max="6" width="17.140625" customWidth="1"/>
    <col min="7" max="7" width="28.85546875" customWidth="1"/>
    <col min="8" max="8" width="19.7109375" customWidth="1"/>
  </cols>
  <sheetData>
    <row r="2" spans="3:16" ht="9.75" customHeight="1" x14ac:dyDescent="0.25"/>
    <row r="3" spans="3:16" hidden="1" x14ac:dyDescent="0.25"/>
    <row r="4" spans="3:16" hidden="1" x14ac:dyDescent="0.25"/>
    <row r="5" spans="3:16" ht="18" x14ac:dyDescent="0.35">
      <c r="C5" s="84"/>
      <c r="D5" s="84"/>
      <c r="E5" s="84"/>
      <c r="F5" s="84"/>
      <c r="G5" s="84"/>
      <c r="H5" s="84"/>
      <c r="I5" s="84"/>
      <c r="J5" s="84"/>
      <c r="K5" s="84"/>
      <c r="L5" s="84"/>
      <c r="M5" s="91"/>
      <c r="N5" s="92"/>
      <c r="O5" s="92"/>
      <c r="P5" s="92"/>
    </row>
    <row r="6" spans="3:16" ht="18" x14ac:dyDescent="0.35">
      <c r="C6" s="95"/>
      <c r="D6" s="124" t="s">
        <v>35</v>
      </c>
      <c r="E6" s="124"/>
      <c r="F6" s="124"/>
      <c r="G6" s="124"/>
      <c r="H6" s="124"/>
      <c r="K6" s="85"/>
      <c r="L6" s="85"/>
      <c r="M6" s="93"/>
      <c r="N6" s="94"/>
      <c r="O6" s="94"/>
      <c r="P6" s="94"/>
    </row>
    <row r="7" spans="3:16" x14ac:dyDescent="0.25">
      <c r="D7" s="125"/>
      <c r="E7" s="125"/>
      <c r="F7" s="125"/>
      <c r="G7" s="125"/>
      <c r="H7" s="125"/>
    </row>
    <row r="8" spans="3:16" x14ac:dyDescent="0.25">
      <c r="D8" s="126" t="s">
        <v>36</v>
      </c>
      <c r="E8" s="126" t="s">
        <v>37</v>
      </c>
      <c r="F8" s="126" t="s">
        <v>38</v>
      </c>
      <c r="G8" s="126" t="s">
        <v>39</v>
      </c>
      <c r="H8" s="126" t="s">
        <v>40</v>
      </c>
    </row>
    <row r="9" spans="3:16" x14ac:dyDescent="0.25">
      <c r="D9" s="97"/>
      <c r="E9" s="97"/>
      <c r="F9" s="97"/>
      <c r="G9" s="97"/>
      <c r="H9" s="97"/>
    </row>
    <row r="10" spans="3:16" x14ac:dyDescent="0.25">
      <c r="D10" s="98" t="s">
        <v>41</v>
      </c>
      <c r="E10" s="99"/>
      <c r="F10" s="100"/>
      <c r="G10" s="101"/>
      <c r="H10" s="102"/>
    </row>
    <row r="11" spans="3:16" x14ac:dyDescent="0.25">
      <c r="D11" s="98" t="s">
        <v>42</v>
      </c>
      <c r="E11" s="99"/>
      <c r="F11" s="100"/>
      <c r="G11" s="101"/>
      <c r="H11" s="102"/>
    </row>
    <row r="12" spans="3:16" ht="26.25" x14ac:dyDescent="0.25">
      <c r="D12" s="103" t="s">
        <v>43</v>
      </c>
      <c r="E12" s="104" t="s">
        <v>44</v>
      </c>
      <c r="F12" s="105">
        <v>0.5</v>
      </c>
      <c r="G12" s="106">
        <v>3650</v>
      </c>
      <c r="H12" s="106">
        <f>F12*G12</f>
        <v>1825</v>
      </c>
    </row>
    <row r="13" spans="3:16" ht="26.25" x14ac:dyDescent="0.25">
      <c r="D13" s="103" t="s">
        <v>43</v>
      </c>
      <c r="E13" s="104" t="s">
        <v>44</v>
      </c>
      <c r="F13" s="105">
        <v>1.2</v>
      </c>
      <c r="G13" s="106">
        <v>3650</v>
      </c>
      <c r="H13" s="106">
        <f>F13*G13</f>
        <v>4380</v>
      </c>
    </row>
    <row r="14" spans="3:16" x14ac:dyDescent="0.25">
      <c r="D14" s="107" t="s">
        <v>45</v>
      </c>
      <c r="E14" s="108" t="s">
        <v>46</v>
      </c>
      <c r="F14" s="105">
        <v>12</v>
      </c>
      <c r="G14" s="106">
        <v>385</v>
      </c>
      <c r="H14" s="106">
        <f>G14*F14</f>
        <v>4620</v>
      </c>
    </row>
    <row r="15" spans="3:16" ht="26.25" x14ac:dyDescent="0.25">
      <c r="D15" s="103" t="s">
        <v>47</v>
      </c>
      <c r="E15" s="104" t="s">
        <v>44</v>
      </c>
      <c r="F15" s="105">
        <v>2</v>
      </c>
      <c r="G15" s="106">
        <v>120</v>
      </c>
      <c r="H15" s="106">
        <f>F15*G15</f>
        <v>240</v>
      </c>
    </row>
    <row r="16" spans="3:16" x14ac:dyDescent="0.25">
      <c r="D16" s="98" t="s">
        <v>48</v>
      </c>
      <c r="E16" s="99"/>
      <c r="F16" s="100"/>
      <c r="G16" s="101"/>
      <c r="H16" s="102"/>
    </row>
    <row r="17" spans="4:8" ht="26.25" x14ac:dyDescent="0.25">
      <c r="D17" s="103" t="s">
        <v>43</v>
      </c>
      <c r="E17" s="104" t="s">
        <v>44</v>
      </c>
      <c r="F17" s="105">
        <v>1.5</v>
      </c>
      <c r="G17" s="106">
        <v>3650</v>
      </c>
      <c r="H17" s="106">
        <f>F17*G17</f>
        <v>5475</v>
      </c>
    </row>
    <row r="18" spans="4:8" x14ac:dyDescent="0.25">
      <c r="D18" s="107" t="s">
        <v>45</v>
      </c>
      <c r="E18" s="108" t="s">
        <v>46</v>
      </c>
      <c r="F18" s="105">
        <v>18</v>
      </c>
      <c r="G18" s="106">
        <v>385</v>
      </c>
      <c r="H18" s="106">
        <f>G18*F18</f>
        <v>6930</v>
      </c>
    </row>
    <row r="19" spans="4:8" ht="26.25" x14ac:dyDescent="0.25">
      <c r="D19" s="103" t="s">
        <v>47</v>
      </c>
      <c r="E19" s="104" t="s">
        <v>44</v>
      </c>
      <c r="F19" s="105">
        <v>4</v>
      </c>
      <c r="G19" s="106">
        <v>120</v>
      </c>
      <c r="H19" s="106">
        <f>F19*G19</f>
        <v>480</v>
      </c>
    </row>
    <row r="20" spans="4:8" x14ac:dyDescent="0.25">
      <c r="D20" s="98" t="s">
        <v>49</v>
      </c>
      <c r="E20" s="99"/>
      <c r="F20" s="100"/>
      <c r="G20" s="101"/>
      <c r="H20" s="102"/>
    </row>
    <row r="21" spans="4:8" x14ac:dyDescent="0.25">
      <c r="D21" s="109" t="s">
        <v>50</v>
      </c>
      <c r="E21" s="110" t="s">
        <v>51</v>
      </c>
      <c r="F21" s="111">
        <v>1</v>
      </c>
      <c r="G21" s="112">
        <v>1250</v>
      </c>
      <c r="H21" s="113">
        <f t="shared" ref="H21" si="0">ROUND(F21*G21,0)</f>
        <v>1250</v>
      </c>
    </row>
    <row r="22" spans="4:8" x14ac:dyDescent="0.25">
      <c r="D22" s="114" t="s">
        <v>52</v>
      </c>
      <c r="E22" s="108" t="s">
        <v>46</v>
      </c>
      <c r="F22" s="105">
        <v>4</v>
      </c>
      <c r="G22" s="106">
        <v>440</v>
      </c>
      <c r="H22" s="106">
        <f>G22*F22</f>
        <v>1760</v>
      </c>
    </row>
    <row r="23" spans="4:8" x14ac:dyDescent="0.25">
      <c r="D23" s="115" t="s">
        <v>53</v>
      </c>
      <c r="E23" s="104" t="s">
        <v>54</v>
      </c>
      <c r="F23" s="105">
        <v>220</v>
      </c>
      <c r="G23" s="106">
        <v>17</v>
      </c>
      <c r="H23" s="106">
        <f>F23*G23</f>
        <v>3740</v>
      </c>
    </row>
    <row r="24" spans="4:8" ht="25.5" x14ac:dyDescent="0.25">
      <c r="D24" s="107" t="s">
        <v>55</v>
      </c>
      <c r="E24" s="104" t="s">
        <v>44</v>
      </c>
      <c r="F24" s="105">
        <v>56</v>
      </c>
      <c r="G24" s="106">
        <v>77.7</v>
      </c>
      <c r="H24" s="106">
        <f t="shared" ref="H24" si="1">G24*F24</f>
        <v>4351.2</v>
      </c>
    </row>
    <row r="25" spans="4:8" x14ac:dyDescent="0.25">
      <c r="D25" s="116"/>
      <c r="E25" s="117"/>
      <c r="F25" s="118"/>
      <c r="G25" s="119"/>
      <c r="H25" s="119"/>
    </row>
    <row r="26" spans="4:8" ht="18" x14ac:dyDescent="0.25">
      <c r="D26" s="120" t="s">
        <v>56</v>
      </c>
      <c r="E26" s="121"/>
      <c r="F26" s="122"/>
      <c r="G26" s="122"/>
      <c r="H26" s="123">
        <f>SUM(H10:H25)</f>
        <v>35051.199999999997</v>
      </c>
    </row>
    <row r="27" spans="4:8" ht="16.5" customHeight="1" x14ac:dyDescent="0.25"/>
  </sheetData>
  <mergeCells count="3">
    <mergeCell ref="M5:P5"/>
    <mergeCell ref="M6:P6"/>
    <mergeCell ref="D6:H6"/>
  </mergeCells>
  <phoneticPr fontId="0" type="noConversion"/>
  <pageMargins left="0.7" right="0.7" top="0.78740157499999996" bottom="0.78740157499999996" header="0.3" footer="0.3"/>
  <pageSetup paperSize="9" orientation="portrait" r:id="rId1"/>
  <headerFooter>
    <oddHeader>&amp;R&amp;"Calibri"&amp;10&amp;K000000Company 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r:id="rId1"/>
  <headerFooter>
    <oddHeader>&amp;R&amp;"Calibri"&amp;10&amp;K000000Company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</dc:creator>
  <cp:lastModifiedBy>Leška Martin</cp:lastModifiedBy>
  <cp:lastPrinted>2016-02-12T13:17:53Z</cp:lastPrinted>
  <dcterms:created xsi:type="dcterms:W3CDTF">2011-09-26T09:10:21Z</dcterms:created>
  <dcterms:modified xsi:type="dcterms:W3CDTF">2021-05-17T08:57:57Z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81b7f3-76d5-4bc1-abe7-45a9e5906009_Enabled">
    <vt:lpwstr>true</vt:lpwstr>
  </property>
  <property fmtid="{D5CDD505-2E9C-101B-9397-08002B2CF9AE}" pid="3" name="MSIP_Label_ba81b7f3-76d5-4bc1-abe7-45a9e5906009_SetDate">
    <vt:lpwstr>2021-05-17T08:57:56Z</vt:lpwstr>
  </property>
  <property fmtid="{D5CDD505-2E9C-101B-9397-08002B2CF9AE}" pid="4" name="MSIP_Label_ba81b7f3-76d5-4bc1-abe7-45a9e5906009_Method">
    <vt:lpwstr>Standard</vt:lpwstr>
  </property>
  <property fmtid="{D5CDD505-2E9C-101B-9397-08002B2CF9AE}" pid="5" name="MSIP_Label_ba81b7f3-76d5-4bc1-abe7-45a9e5906009_Name">
    <vt:lpwstr>Company INTERNAL</vt:lpwstr>
  </property>
  <property fmtid="{D5CDD505-2E9C-101B-9397-08002B2CF9AE}" pid="6" name="MSIP_Label_ba81b7f3-76d5-4bc1-abe7-45a9e5906009_SiteId">
    <vt:lpwstr>5d1297a0-4793-467b-b782-9ddf79faa41f</vt:lpwstr>
  </property>
  <property fmtid="{D5CDD505-2E9C-101B-9397-08002B2CF9AE}" pid="7" name="MSIP_Label_ba81b7f3-76d5-4bc1-abe7-45a9e5906009_ActionId">
    <vt:lpwstr>644cde4f-b68b-47f7-bc2c-27b009f8ccde</vt:lpwstr>
  </property>
  <property fmtid="{D5CDD505-2E9C-101B-9397-08002B2CF9AE}" pid="8" name="MSIP_Label_ba81b7f3-76d5-4bc1-abe7-45a9e5906009_ContentBits">
    <vt:lpwstr>1</vt:lpwstr>
  </property>
</Properties>
</file>